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activeTab="1"/>
  </bookViews>
  <sheets>
    <sheet name="Info dodatk" sheetId="1" r:id="rId1"/>
    <sheet name="R-k wyników09" sheetId="2" r:id="rId2"/>
  </sheets>
  <definedNames/>
  <calcPr fullCalcOnLoad="1"/>
</workbook>
</file>

<file path=xl/sharedStrings.xml><?xml version="1.0" encoding="utf-8"?>
<sst xmlns="http://schemas.openxmlformats.org/spreadsheetml/2006/main" count="109" uniqueCount="107">
  <si>
    <t>RACHUNEK WYNIKÓW</t>
  </si>
  <si>
    <t>rok 2008</t>
  </si>
  <si>
    <t>rok 2009</t>
  </si>
  <si>
    <t>A. Przychody z działalności statutowej</t>
  </si>
  <si>
    <t>I.Składki brutto określone statutem</t>
  </si>
  <si>
    <t>II.Inne przychody określone statutem</t>
  </si>
  <si>
    <t>2. Dotacje i subwencje</t>
  </si>
  <si>
    <t>B.Koszty realizacji zadań statutowych</t>
  </si>
  <si>
    <t>C.Wynik finansowy na działalności statutowej</t>
  </si>
  <si>
    <t xml:space="preserve">  (wielkość dodatnia lub ujemna)(A-B)</t>
  </si>
  <si>
    <t>D.Koszty administracyjne:</t>
  </si>
  <si>
    <t>1.Zużycie materiałów i energii</t>
  </si>
  <si>
    <t>2.Usługi obce</t>
  </si>
  <si>
    <t>3.Podatki i opłaty</t>
  </si>
  <si>
    <t>4.Wynagrodzenia,ubezpiecz.i inne świadczenia</t>
  </si>
  <si>
    <t>5.Amortyzacja</t>
  </si>
  <si>
    <t>6.Pozostałe</t>
  </si>
  <si>
    <t>G.Przychody finansowe</t>
  </si>
  <si>
    <t>H.Koszty finansowe</t>
  </si>
  <si>
    <t>I.Wynik finansowy brutto(+ lub-)(C-D+E-F+G-H)</t>
  </si>
  <si>
    <t>J.Zyski i straty nadzwyczajne</t>
  </si>
  <si>
    <t>I.Zyski nadzwyczajne (+)</t>
  </si>
  <si>
    <t>II.Straty nadzwyczajne (-)</t>
  </si>
  <si>
    <t>K.Wynik finansowy ogółem ( I+J)</t>
  </si>
  <si>
    <t>II.Różnica zwiększająca przychody roku nast.(+)</t>
  </si>
  <si>
    <t>INFORMACJA DODATKOWA</t>
  </si>
  <si>
    <t xml:space="preserve">1.UG Bliżyn </t>
  </si>
  <si>
    <t>2.UG Białaczów</t>
  </si>
  <si>
    <t xml:space="preserve">3.UG Ruda Maleniecka </t>
  </si>
  <si>
    <t>4.UMiG Końskie</t>
  </si>
  <si>
    <t>5.UG Żarnów</t>
  </si>
  <si>
    <t>6.UG Smyków</t>
  </si>
  <si>
    <t>7.UG Gowarczów</t>
  </si>
  <si>
    <t>8. UG Paradyż</t>
  </si>
  <si>
    <t>9. Pozostali członkowie</t>
  </si>
  <si>
    <t>Razem</t>
  </si>
  <si>
    <t>do sprawozdania finansowego za rok 2009</t>
  </si>
  <si>
    <t>Przychody za rok 2009 stanowią kwotę 143.258,59 zł.</t>
  </si>
  <si>
    <t>I.</t>
  </si>
  <si>
    <t>II.</t>
  </si>
  <si>
    <t>1.Nadwyżka finansowa za rok 2008 w kwocie 24.206,01zł</t>
  </si>
  <si>
    <t>2.Dofinansowanie z Agencji w kwocie 47.500,00zł</t>
  </si>
  <si>
    <t>III.</t>
  </si>
  <si>
    <t>SPORZĄDZONY NA DZIEŃ 31-XII-2009R</t>
  </si>
  <si>
    <r>
      <t xml:space="preserve">E.Pozostałe przychody </t>
    </r>
    <r>
      <rPr>
        <sz val="12"/>
        <rFont val="Arial CE"/>
        <family val="2"/>
      </rPr>
      <t>(nie wymienione w AiG)</t>
    </r>
  </si>
  <si>
    <r>
      <t xml:space="preserve">F.Pozostałe koszty </t>
    </r>
    <r>
      <rPr>
        <sz val="12"/>
        <rFont val="Arial CE"/>
        <family val="2"/>
      </rPr>
      <t>(nie wymien.w poz.B,D,H)</t>
    </r>
  </si>
  <si>
    <t>1. Zysk z ubiegłego  roku</t>
  </si>
  <si>
    <t>I.Różnica zwiększająca koszty roku następnego (-)</t>
  </si>
  <si>
    <t>Koszty poniesione za rok 2009 stanowią kwotę 206.692,52 zł. Z tego:</t>
  </si>
  <si>
    <t>2. Usługi</t>
  </si>
  <si>
    <t>oraz prace zlecone i umowy o dzieło.</t>
  </si>
  <si>
    <t xml:space="preserve">koszty najmu, telefon,ogłoszenia prasowe, prowadzenie księgowości, prowizje bankowe </t>
  </si>
  <si>
    <t>1.Zużycie materiałów i energii -27.800,50 głównie na zakup</t>
  </si>
  <si>
    <t xml:space="preserve">komputer </t>
  </si>
  <si>
    <t>meble biurowe</t>
  </si>
  <si>
    <t>aparat fotograficzny</t>
  </si>
  <si>
    <t>projektor</t>
  </si>
  <si>
    <t>namiot wystawowy</t>
  </si>
  <si>
    <t xml:space="preserve">pozost.urz biurowe </t>
  </si>
  <si>
    <t>telefax,aparat telef.,bindownica, laminator,</t>
  </si>
  <si>
    <t xml:space="preserve">niszczarka, obcinarka, </t>
  </si>
  <si>
    <t>sprzęt pozostały</t>
  </si>
  <si>
    <t>razem wyposażenie</t>
  </si>
  <si>
    <t>odkurzacz, drabina,ekran</t>
  </si>
  <si>
    <t>wodę,energię elektryczną i cieplną</t>
  </si>
  <si>
    <t>Pozostałą kwotę  8.398,50 zł wydano na zakup materiałów biurowych, środków czystości,</t>
  </si>
  <si>
    <t>remont łazienki</t>
  </si>
  <si>
    <t xml:space="preserve">, </t>
  </si>
  <si>
    <t xml:space="preserve">na opracowanie strategii rozwoju ( część kosztów) - </t>
  </si>
  <si>
    <t>7.808,00</t>
  </si>
  <si>
    <r>
      <t xml:space="preserve">Koszty administracyjne - </t>
    </r>
    <r>
      <rPr>
        <b/>
        <sz val="10"/>
        <rFont val="Arial CE"/>
        <family val="2"/>
      </rPr>
      <t>138.655,64</t>
    </r>
    <r>
      <rPr>
        <sz val="10"/>
        <rFont val="Arial CE"/>
        <family val="0"/>
      </rPr>
      <t xml:space="preserve"> zł w tym na:</t>
    </r>
  </si>
  <si>
    <r>
      <t xml:space="preserve">Przychody z wpłat składek członkowskich wyniosły </t>
    </r>
    <r>
      <rPr>
        <b/>
        <sz val="10"/>
        <rFont val="Arial CE"/>
        <family val="2"/>
      </rPr>
      <t>71.541,00</t>
    </r>
    <r>
      <rPr>
        <sz val="10"/>
        <rFont val="Arial CE"/>
        <family val="0"/>
      </rPr>
      <t xml:space="preserve"> zł i tak :</t>
    </r>
  </si>
  <si>
    <r>
      <t xml:space="preserve">Inne przychody określone statutem, dotacje i subwencje wyniosły </t>
    </r>
    <r>
      <rPr>
        <b/>
        <sz val="10"/>
        <rFont val="Arial CE"/>
        <family val="2"/>
      </rPr>
      <t>71.706,01</t>
    </r>
    <r>
      <rPr>
        <sz val="10"/>
        <rFont val="Arial CE"/>
        <family val="0"/>
      </rPr>
      <t xml:space="preserve"> zł, z tego:</t>
    </r>
  </si>
  <si>
    <r>
      <t xml:space="preserve">Przychody finansowe w kwocie </t>
    </r>
    <r>
      <rPr>
        <b/>
        <sz val="10"/>
        <rFont val="Arial CE"/>
        <family val="2"/>
      </rPr>
      <t xml:space="preserve">11,58 </t>
    </r>
    <r>
      <rPr>
        <sz val="10"/>
        <rFont val="Arial CE"/>
        <family val="0"/>
      </rPr>
      <t>zł to oprocentowanie środków na rachunku bankowym.</t>
    </r>
  </si>
  <si>
    <r>
      <t>27.047,99</t>
    </r>
    <r>
      <rPr>
        <sz val="10"/>
        <rFont val="Arial CE"/>
        <family val="0"/>
      </rPr>
      <t xml:space="preserve"> zł to:</t>
    </r>
  </si>
  <si>
    <r>
      <t xml:space="preserve">3.Wynagrodzenia i ubezpieczenia społeczne - </t>
    </r>
    <r>
      <rPr>
        <b/>
        <sz val="10"/>
        <rFont val="Arial CE"/>
        <family val="2"/>
      </rPr>
      <t>82.039,27</t>
    </r>
    <r>
      <rPr>
        <sz val="10"/>
        <rFont val="Arial CE"/>
        <family val="0"/>
      </rPr>
      <t xml:space="preserve"> zł. To wynagrodzenia zatrudnionych pracowników</t>
    </r>
  </si>
  <si>
    <r>
      <t xml:space="preserve">4.Pozostałe koszty administracyjne w kwocie </t>
    </r>
    <r>
      <rPr>
        <b/>
        <sz val="10"/>
        <rFont val="Arial CE"/>
        <family val="2"/>
      </rPr>
      <t>886,40</t>
    </r>
    <r>
      <rPr>
        <sz val="10"/>
        <rFont val="Arial CE"/>
        <family val="0"/>
      </rPr>
      <t xml:space="preserve"> zł to głównie koszt delegacji służbowych pracowników</t>
    </r>
  </si>
  <si>
    <r>
      <t xml:space="preserve">5.Amortyzacja środków trwałych w kwocie </t>
    </r>
    <r>
      <rPr>
        <b/>
        <sz val="10"/>
        <rFont val="Arial CE"/>
        <family val="2"/>
      </rPr>
      <t>580,48</t>
    </r>
    <r>
      <rPr>
        <sz val="10"/>
        <rFont val="Arial CE"/>
        <family val="0"/>
      </rPr>
      <t xml:space="preserve"> zł dotyczy zakupionego komputera i kopiarki</t>
    </r>
  </si>
  <si>
    <r>
      <t xml:space="preserve">6.Podatki i opłaty - </t>
    </r>
    <r>
      <rPr>
        <b/>
        <sz val="10"/>
        <rFont val="Arial CE"/>
        <family val="2"/>
      </rPr>
      <t>301,00</t>
    </r>
    <r>
      <rPr>
        <sz val="10"/>
        <rFont val="Arial CE"/>
        <family val="0"/>
      </rPr>
      <t xml:space="preserve"> zł</t>
    </r>
  </si>
  <si>
    <r>
      <t xml:space="preserve">7.Pozostałe koszty finansowe w kwocie </t>
    </r>
    <r>
      <rPr>
        <b/>
        <sz val="10"/>
        <rFont val="Arial CE"/>
        <family val="2"/>
      </rPr>
      <t>625,22</t>
    </r>
    <r>
      <rPr>
        <sz val="10"/>
        <rFont val="Arial CE"/>
        <family val="0"/>
      </rPr>
      <t xml:space="preserve"> zł to odsetki od kredytu bankowego.</t>
    </r>
  </si>
  <si>
    <t>150.000,00</t>
  </si>
  <si>
    <t>78.136,95</t>
  </si>
  <si>
    <t>Środki pieniężne w kasie</t>
  </si>
  <si>
    <t xml:space="preserve">Kredyt bankowy krótkoterminowy </t>
  </si>
  <si>
    <t>13.082,00</t>
  </si>
  <si>
    <t>Wartość środków trwałych brutto</t>
  </si>
  <si>
    <t>Stan środków trwałych i środków pieniężnych i rozrachunków  na 31-12-2009r.</t>
  </si>
  <si>
    <t>Środki pieniężne na rachunkach bankowych</t>
  </si>
  <si>
    <t>Zobowiązania ZUS i US</t>
  </si>
  <si>
    <t>4.451,21</t>
  </si>
  <si>
    <t xml:space="preserve">Należności </t>
  </si>
  <si>
    <t xml:space="preserve">Wynik finansowy to strata w wysokości </t>
  </si>
  <si>
    <t>63.433,93 zł.</t>
  </si>
  <si>
    <t>Strata ta ma pokrycie w złożonym wniosku o dofinansowanie:</t>
  </si>
  <si>
    <t>wniosek na 31-08-2009r w kwocie</t>
  </si>
  <si>
    <t>wniosek na 31-12-2009r w kwocie</t>
  </si>
  <si>
    <t>catering</t>
  </si>
  <si>
    <t>autokar</t>
  </si>
  <si>
    <t>druk ulotki</t>
  </si>
  <si>
    <t>ogłoszenia w prasie</t>
  </si>
  <si>
    <t>szafa metalowa na dokumenty konkursowe</t>
  </si>
  <si>
    <t>materiały promocyjne</t>
  </si>
  <si>
    <t>szkolenie - małe projekty</t>
  </si>
  <si>
    <t>opracowanie koncepcji Piekielnego Szlaku</t>
  </si>
  <si>
    <r>
      <t>Koszty realizacji zadań statutowych -</t>
    </r>
    <r>
      <rPr>
        <b/>
        <sz val="10"/>
        <rFont val="Arial CE"/>
        <family val="2"/>
      </rPr>
      <t xml:space="preserve"> 67.411,66 </t>
    </r>
    <r>
      <rPr>
        <sz val="10"/>
        <rFont val="Arial CE"/>
        <family val="0"/>
      </rPr>
      <t xml:space="preserve">zł </t>
    </r>
  </si>
  <si>
    <t>szkolenia wyjazdowe - 3</t>
  </si>
  <si>
    <t>Wyprzedzające finansowanie w 2009 roku wyniosło 47500  zł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</si>
</sst>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3">
    <font>
      <sz val="10"/>
      <name val="Arial CE"/>
      <family val="0"/>
    </font>
    <font>
      <b/>
      <sz val="11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0"/>
      <color indexed="8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4" fillId="20" borderId="1" applyNumberFormat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3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0" fontId="3" fillId="0" borderId="11" xfId="0" applyFont="1" applyBorder="1" applyAlignment="1">
      <alignment/>
    </xf>
    <xf numFmtId="4" fontId="4" fillId="0" borderId="11" xfId="0" applyNumberFormat="1" applyFont="1" applyBorder="1" applyAlignment="1">
      <alignment/>
    </xf>
    <xf numFmtId="0" fontId="4" fillId="0" borderId="12" xfId="0" applyFont="1" applyBorder="1" applyAlignment="1">
      <alignment/>
    </xf>
    <xf numFmtId="4" fontId="4" fillId="0" borderId="12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4" fontId="22" fillId="0" borderId="0" xfId="0" applyNumberFormat="1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83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3.125" style="0" customWidth="1"/>
    <col min="3" max="3" width="12.00390625" style="0" customWidth="1"/>
    <col min="4" max="4" width="13.25390625" style="0" customWidth="1"/>
    <col min="5" max="5" width="9.75390625" style="0" customWidth="1"/>
    <col min="6" max="6" width="10.125" style="0" bestFit="1" customWidth="1"/>
    <col min="10" max="10" width="6.25390625" style="0" customWidth="1"/>
    <col min="11" max="11" width="10.00390625" style="0" customWidth="1"/>
  </cols>
  <sheetData>
    <row r="4" spans="3:5" ht="15">
      <c r="C4" s="1" t="s">
        <v>25</v>
      </c>
      <c r="D4" s="1"/>
      <c r="E4" s="1"/>
    </row>
    <row r="5" ht="12.75">
      <c r="C5" t="s">
        <v>36</v>
      </c>
    </row>
    <row r="7" ht="12.75">
      <c r="B7" s="2" t="s">
        <v>37</v>
      </c>
    </row>
    <row r="8" ht="12.75">
      <c r="B8" s="2"/>
    </row>
    <row r="9" spans="1:2" ht="12.75">
      <c r="A9" t="s">
        <v>38</v>
      </c>
      <c r="B9" t="s">
        <v>71</v>
      </c>
    </row>
    <row r="10" spans="2:4" ht="12.75">
      <c r="B10" t="s">
        <v>26</v>
      </c>
      <c r="D10" s="3">
        <v>6524.25</v>
      </c>
    </row>
    <row r="11" spans="2:4" ht="12.75">
      <c r="B11" t="s">
        <v>27</v>
      </c>
      <c r="D11" s="3">
        <v>6132</v>
      </c>
    </row>
    <row r="12" spans="2:4" ht="12.75">
      <c r="B12" t="s">
        <v>28</v>
      </c>
      <c r="D12" s="3">
        <v>3397</v>
      </c>
    </row>
    <row r="13" spans="2:4" ht="12.75">
      <c r="B13" t="s">
        <v>29</v>
      </c>
      <c r="D13" s="3">
        <v>16278</v>
      </c>
    </row>
    <row r="14" spans="2:4" ht="12.75">
      <c r="B14" t="s">
        <v>30</v>
      </c>
      <c r="D14" s="3">
        <v>6331</v>
      </c>
    </row>
    <row r="15" spans="2:4" ht="12.75">
      <c r="B15" t="s">
        <v>31</v>
      </c>
      <c r="D15" s="3">
        <v>1912</v>
      </c>
    </row>
    <row r="16" spans="2:4" ht="12.75">
      <c r="B16" t="s">
        <v>32</v>
      </c>
      <c r="D16" s="3">
        <v>4833</v>
      </c>
    </row>
    <row r="17" spans="2:4" ht="12.75">
      <c r="B17" t="s">
        <v>33</v>
      </c>
      <c r="D17" s="3">
        <v>4648</v>
      </c>
    </row>
    <row r="18" spans="2:4" ht="12.75">
      <c r="B18" t="s">
        <v>34</v>
      </c>
      <c r="D18" s="3">
        <v>21485.75</v>
      </c>
    </row>
    <row r="19" spans="3:4" ht="12.75">
      <c r="C19" t="s">
        <v>35</v>
      </c>
      <c r="D19" s="3">
        <f>SUM(D10:D18)</f>
        <v>71541</v>
      </c>
    </row>
    <row r="20" ht="12.75">
      <c r="D20" s="3"/>
    </row>
    <row r="21" spans="1:4" ht="12.75">
      <c r="A21" t="s">
        <v>39</v>
      </c>
      <c r="B21" t="s">
        <v>72</v>
      </c>
      <c r="D21" s="3"/>
    </row>
    <row r="22" spans="2:4" ht="12.75">
      <c r="B22" t="s">
        <v>40</v>
      </c>
      <c r="D22" s="3"/>
    </row>
    <row r="23" spans="2:4" ht="12.75">
      <c r="B23" t="s">
        <v>41</v>
      </c>
      <c r="D23" s="3"/>
    </row>
    <row r="24" ht="12.75">
      <c r="D24" s="3"/>
    </row>
    <row r="25" spans="1:2" ht="12.75">
      <c r="A25" t="s">
        <v>42</v>
      </c>
      <c r="B25" t="s">
        <v>73</v>
      </c>
    </row>
    <row r="26" ht="12.75">
      <c r="D26" s="3"/>
    </row>
    <row r="28" ht="12.75">
      <c r="B28" s="2" t="s">
        <v>48</v>
      </c>
    </row>
    <row r="29" ht="12.75">
      <c r="B29" s="2"/>
    </row>
    <row r="30" spans="1:6" ht="12.75">
      <c r="A30" t="s">
        <v>38</v>
      </c>
      <c r="B30" t="s">
        <v>104</v>
      </c>
      <c r="F30" t="s">
        <v>67</v>
      </c>
    </row>
    <row r="31" spans="2:7" ht="12.75">
      <c r="B31" t="s">
        <v>68</v>
      </c>
      <c r="G31" s="18" t="s">
        <v>69</v>
      </c>
    </row>
    <row r="32" spans="2:7" ht="12.75">
      <c r="B32" t="s">
        <v>105</v>
      </c>
      <c r="G32" s="18"/>
    </row>
    <row r="33" spans="3:7" ht="12.75">
      <c r="C33" t="s">
        <v>96</v>
      </c>
      <c r="G33" s="18">
        <v>5235</v>
      </c>
    </row>
    <row r="34" spans="3:7" ht="12.75">
      <c r="C34" t="s">
        <v>97</v>
      </c>
      <c r="G34" s="18">
        <v>2324.13</v>
      </c>
    </row>
    <row r="35" spans="2:7" ht="12.75">
      <c r="B35" t="s">
        <v>98</v>
      </c>
      <c r="G35" s="18">
        <v>597.8</v>
      </c>
    </row>
    <row r="36" spans="2:7" ht="12.75">
      <c r="B36" t="s">
        <v>99</v>
      </c>
      <c r="G36" s="18">
        <v>1366</v>
      </c>
    </row>
    <row r="37" spans="2:7" ht="12.75">
      <c r="B37" t="s">
        <v>100</v>
      </c>
      <c r="G37" s="18">
        <v>1800</v>
      </c>
    </row>
    <row r="38" spans="2:7" ht="12.75">
      <c r="B38" t="s">
        <v>101</v>
      </c>
      <c r="G38" s="18">
        <v>13380.73</v>
      </c>
    </row>
    <row r="39" spans="2:7" ht="12.75">
      <c r="B39" t="s">
        <v>102</v>
      </c>
      <c r="G39" s="18">
        <v>9900</v>
      </c>
    </row>
    <row r="40" spans="2:7" ht="12.75">
      <c r="B40" t="s">
        <v>103</v>
      </c>
      <c r="G40" s="18">
        <v>25000</v>
      </c>
    </row>
    <row r="41" ht="12.75">
      <c r="G41" s="18"/>
    </row>
    <row r="42" ht="12.75">
      <c r="G42" s="18"/>
    </row>
    <row r="44" spans="1:2" ht="12.75">
      <c r="A44" t="s">
        <v>39</v>
      </c>
      <c r="B44" t="s">
        <v>70</v>
      </c>
    </row>
    <row r="45" ht="12.75">
      <c r="B45" t="s">
        <v>52</v>
      </c>
    </row>
    <row r="46" spans="4:6" ht="12.75">
      <c r="D46" t="s">
        <v>53</v>
      </c>
      <c r="F46" s="3">
        <v>3400</v>
      </c>
    </row>
    <row r="47" spans="4:6" ht="12.75">
      <c r="D47" t="s">
        <v>54</v>
      </c>
      <c r="F47" s="3">
        <v>7315</v>
      </c>
    </row>
    <row r="48" spans="4:6" ht="12.75">
      <c r="D48" t="s">
        <v>55</v>
      </c>
      <c r="F48" s="3">
        <v>1060</v>
      </c>
    </row>
    <row r="49" spans="4:6" ht="12.75">
      <c r="D49" t="s">
        <v>56</v>
      </c>
      <c r="F49" s="3">
        <v>2290</v>
      </c>
    </row>
    <row r="50" spans="4:6" ht="12.75">
      <c r="D50" t="s">
        <v>57</v>
      </c>
      <c r="F50" s="17">
        <v>1270</v>
      </c>
    </row>
    <row r="51" spans="4:7" ht="21" customHeight="1">
      <c r="D51" t="s">
        <v>58</v>
      </c>
      <c r="F51" s="3">
        <v>3100</v>
      </c>
      <c r="G51" t="s">
        <v>59</v>
      </c>
    </row>
    <row r="52" spans="6:7" ht="12.75">
      <c r="F52" s="3"/>
      <c r="G52" t="s">
        <v>60</v>
      </c>
    </row>
    <row r="53" spans="4:7" ht="12.75">
      <c r="D53" t="s">
        <v>61</v>
      </c>
      <c r="F53" s="3">
        <v>967</v>
      </c>
      <c r="G53" t="s">
        <v>63</v>
      </c>
    </row>
    <row r="54" spans="4:6" ht="12.75">
      <c r="D54" t="s">
        <v>62</v>
      </c>
      <c r="F54" s="3">
        <f>F46+F47+F48+F49+F50+F51+F53</f>
        <v>19402</v>
      </c>
    </row>
    <row r="55" spans="2:6" ht="22.5" customHeight="1">
      <c r="B55" t="s">
        <v>65</v>
      </c>
      <c r="F55" s="3"/>
    </row>
    <row r="56" spans="2:6" ht="12.75">
      <c r="B56" t="s">
        <v>64</v>
      </c>
      <c r="F56" s="3"/>
    </row>
    <row r="57" spans="6:7" ht="12.75">
      <c r="F57" s="3"/>
      <c r="G57" s="4"/>
    </row>
    <row r="58" spans="2:3" ht="19.5" customHeight="1">
      <c r="B58" t="s">
        <v>49</v>
      </c>
      <c r="C58" s="2" t="s">
        <v>74</v>
      </c>
    </row>
    <row r="59" spans="3:6" ht="12.75">
      <c r="C59" t="s">
        <v>51</v>
      </c>
      <c r="F59" s="3"/>
    </row>
    <row r="60" spans="3:6" ht="12.75">
      <c r="C60" t="s">
        <v>66</v>
      </c>
      <c r="F60" s="3"/>
    </row>
    <row r="61" ht="18.75" customHeight="1">
      <c r="B61" t="s">
        <v>75</v>
      </c>
    </row>
    <row r="62" ht="12.75">
      <c r="B62" t="s">
        <v>50</v>
      </c>
    </row>
    <row r="64" ht="12.75">
      <c r="B64" t="s">
        <v>76</v>
      </c>
    </row>
    <row r="65" ht="12.75">
      <c r="B65" t="s">
        <v>77</v>
      </c>
    </row>
    <row r="66" ht="12.75">
      <c r="B66" t="s">
        <v>78</v>
      </c>
    </row>
    <row r="67" ht="12.75">
      <c r="B67" t="s">
        <v>79</v>
      </c>
    </row>
    <row r="70" ht="12.75">
      <c r="B70" t="s">
        <v>86</v>
      </c>
    </row>
    <row r="71" spans="2:6" ht="12.75">
      <c r="B71" t="s">
        <v>85</v>
      </c>
      <c r="F71" s="19" t="s">
        <v>84</v>
      </c>
    </row>
    <row r="72" spans="2:6" ht="12.75">
      <c r="B72" t="s">
        <v>87</v>
      </c>
      <c r="F72" s="19" t="s">
        <v>81</v>
      </c>
    </row>
    <row r="73" spans="2:6" ht="12.75">
      <c r="B73" t="s">
        <v>82</v>
      </c>
      <c r="F73" s="19">
        <v>3.36</v>
      </c>
    </row>
    <row r="74" spans="2:6" ht="12.75">
      <c r="B74" t="s">
        <v>83</v>
      </c>
      <c r="F74" s="19" t="s">
        <v>80</v>
      </c>
    </row>
    <row r="75" spans="2:6" ht="12.75">
      <c r="B75" t="s">
        <v>88</v>
      </c>
      <c r="F75" s="19" t="s">
        <v>89</v>
      </c>
    </row>
    <row r="76" spans="2:6" ht="12.75">
      <c r="B76" t="s">
        <v>90</v>
      </c>
      <c r="F76" s="19">
        <v>375.45</v>
      </c>
    </row>
    <row r="78" spans="2:5" ht="12.75">
      <c r="B78" t="s">
        <v>91</v>
      </c>
      <c r="E78" t="s">
        <v>92</v>
      </c>
    </row>
    <row r="79" ht="12.75">
      <c r="B79" t="s">
        <v>93</v>
      </c>
    </row>
    <row r="80" spans="2:6" ht="12.75">
      <c r="B80" t="s">
        <v>94</v>
      </c>
      <c r="F80" s="20">
        <v>52226.13</v>
      </c>
    </row>
    <row r="81" spans="2:6" ht="12.75">
      <c r="B81" t="s">
        <v>95</v>
      </c>
      <c r="F81" s="20">
        <v>146304.87</v>
      </c>
    </row>
    <row r="83" ht="12.75">
      <c r="B83" t="s">
        <v>106</v>
      </c>
    </row>
  </sheetData>
  <sheetProtection/>
  <printOptions/>
  <pageMargins left="0.28" right="0.27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33"/>
  <sheetViews>
    <sheetView tabSelected="1" zoomScalePageLayoutView="0" workbookViewId="0" topLeftCell="B1">
      <selection activeCell="B1" sqref="B1"/>
    </sheetView>
  </sheetViews>
  <sheetFormatPr defaultColWidth="20.625" defaultRowHeight="16.5" customHeight="1"/>
  <cols>
    <col min="1" max="1" width="4.75390625" style="6" customWidth="1"/>
    <col min="2" max="2" width="55.375" style="6" customWidth="1"/>
    <col min="3" max="3" width="14.125" style="6" customWidth="1"/>
    <col min="4" max="4" width="15.00390625" style="6" customWidth="1"/>
    <col min="5" max="16384" width="20.625" style="6" customWidth="1"/>
  </cols>
  <sheetData>
    <row r="2" ht="16.5" customHeight="1">
      <c r="B2" s="5" t="s">
        <v>0</v>
      </c>
    </row>
    <row r="3" ht="16.5" customHeight="1">
      <c r="B3" s="5" t="s">
        <v>43</v>
      </c>
    </row>
    <row r="4" ht="16.5" customHeight="1">
      <c r="B4" s="5"/>
    </row>
    <row r="5" ht="16.5" customHeight="1">
      <c r="B5" s="5"/>
    </row>
    <row r="7" spans="2:4" ht="27.75" customHeight="1">
      <c r="B7" s="7"/>
      <c r="C7" s="16" t="s">
        <v>1</v>
      </c>
      <c r="D7" s="16" t="s">
        <v>2</v>
      </c>
    </row>
    <row r="8" spans="2:4" ht="21" customHeight="1">
      <c r="B8" s="8" t="s">
        <v>3</v>
      </c>
      <c r="C8" s="9">
        <v>54351</v>
      </c>
      <c r="D8" s="9">
        <f>D9+D10</f>
        <v>143247.01</v>
      </c>
    </row>
    <row r="9" spans="2:4" ht="16.5" customHeight="1">
      <c r="B9" s="7" t="s">
        <v>4</v>
      </c>
      <c r="C9" s="9">
        <v>54351</v>
      </c>
      <c r="D9" s="9">
        <v>71541</v>
      </c>
    </row>
    <row r="10" spans="2:4" ht="16.5" customHeight="1">
      <c r="B10" s="7" t="s">
        <v>5</v>
      </c>
      <c r="C10" s="9"/>
      <c r="D10" s="9">
        <f>D11+D12</f>
        <v>71706.01</v>
      </c>
    </row>
    <row r="11" spans="2:5" ht="16.5" customHeight="1">
      <c r="B11" s="7" t="s">
        <v>46</v>
      </c>
      <c r="C11" s="9"/>
      <c r="D11" s="9">
        <v>24206.01</v>
      </c>
      <c r="E11" s="10"/>
    </row>
    <row r="12" spans="2:4" ht="16.5" customHeight="1">
      <c r="B12" s="7" t="s">
        <v>6</v>
      </c>
      <c r="C12" s="9"/>
      <c r="D12" s="9">
        <v>47500</v>
      </c>
    </row>
    <row r="13" spans="2:4" ht="21.75" customHeight="1">
      <c r="B13" s="8" t="s">
        <v>7</v>
      </c>
      <c r="C13" s="9">
        <v>11712</v>
      </c>
      <c r="D13" s="9">
        <v>67411.66</v>
      </c>
    </row>
    <row r="14" spans="2:4" ht="19.5" customHeight="1">
      <c r="B14" s="11" t="s">
        <v>8</v>
      </c>
      <c r="C14" s="12">
        <f>C8-C13</f>
        <v>42639</v>
      </c>
      <c r="D14" s="12">
        <f>D8-D13</f>
        <v>75835.35</v>
      </c>
    </row>
    <row r="15" spans="2:4" ht="15" customHeight="1">
      <c r="B15" s="13" t="s">
        <v>9</v>
      </c>
      <c r="C15" s="14"/>
      <c r="D15" s="14"/>
    </row>
    <row r="16" spans="2:4" ht="19.5" customHeight="1">
      <c r="B16" s="15" t="s">
        <v>10</v>
      </c>
      <c r="C16" s="14">
        <f>SUM(C17:C22)</f>
        <v>18447.71</v>
      </c>
      <c r="D16" s="14">
        <f>SUM(D17:D22)</f>
        <v>138655.64</v>
      </c>
    </row>
    <row r="17" spans="2:4" ht="16.5" customHeight="1">
      <c r="B17" s="7" t="s">
        <v>11</v>
      </c>
      <c r="C17" s="9">
        <v>9090.41</v>
      </c>
      <c r="D17" s="9">
        <v>27800.5</v>
      </c>
    </row>
    <row r="18" spans="2:4" ht="16.5" customHeight="1">
      <c r="B18" s="7" t="s">
        <v>12</v>
      </c>
      <c r="C18" s="9">
        <v>3705.95</v>
      </c>
      <c r="D18" s="9">
        <v>27047.99</v>
      </c>
    </row>
    <row r="19" spans="2:4" ht="16.5" customHeight="1">
      <c r="B19" s="7" t="s">
        <v>13</v>
      </c>
      <c r="C19" s="9"/>
      <c r="D19" s="9">
        <v>301</v>
      </c>
    </row>
    <row r="20" spans="2:4" ht="16.5" customHeight="1">
      <c r="B20" s="7" t="s">
        <v>14</v>
      </c>
      <c r="C20" s="9">
        <v>5651.35</v>
      </c>
      <c r="D20" s="9">
        <v>82039.27</v>
      </c>
    </row>
    <row r="21" spans="2:4" ht="16.5" customHeight="1">
      <c r="B21" s="7" t="s">
        <v>15</v>
      </c>
      <c r="C21" s="9"/>
      <c r="D21" s="9">
        <v>580.48</v>
      </c>
    </row>
    <row r="22" spans="2:4" ht="16.5" customHeight="1">
      <c r="B22" s="7" t="s">
        <v>16</v>
      </c>
      <c r="C22" s="9"/>
      <c r="D22" s="9">
        <v>886.4</v>
      </c>
    </row>
    <row r="23" spans="2:4" ht="21" customHeight="1">
      <c r="B23" s="8" t="s">
        <v>44</v>
      </c>
      <c r="C23" s="9"/>
      <c r="D23" s="9"/>
    </row>
    <row r="24" spans="2:4" ht="22.5" customHeight="1">
      <c r="B24" s="8" t="s">
        <v>45</v>
      </c>
      <c r="C24" s="9"/>
      <c r="D24" s="9">
        <v>0.4</v>
      </c>
    </row>
    <row r="25" spans="2:4" ht="20.25" customHeight="1">
      <c r="B25" s="8" t="s">
        <v>17</v>
      </c>
      <c r="C25" s="9">
        <v>14.72</v>
      </c>
      <c r="D25" s="9">
        <v>11.58</v>
      </c>
    </row>
    <row r="26" spans="2:4" ht="18" customHeight="1">
      <c r="B26" s="8" t="s">
        <v>18</v>
      </c>
      <c r="C26" s="9"/>
      <c r="D26" s="9">
        <v>624.82</v>
      </c>
    </row>
    <row r="27" spans="2:4" ht="19.5" customHeight="1">
      <c r="B27" s="8" t="s">
        <v>19</v>
      </c>
      <c r="C27" s="9">
        <f>C14-C16+C25</f>
        <v>24206.010000000002</v>
      </c>
      <c r="D27" s="9">
        <f>D14-D16+D23-D24+D25-D26</f>
        <v>-63433.93000000001</v>
      </c>
    </row>
    <row r="28" spans="2:4" ht="19.5" customHeight="1">
      <c r="B28" s="8" t="s">
        <v>20</v>
      </c>
      <c r="C28" s="9"/>
      <c r="D28" s="9"/>
    </row>
    <row r="29" spans="2:4" ht="16.5" customHeight="1">
      <c r="B29" s="7" t="s">
        <v>21</v>
      </c>
      <c r="C29" s="9"/>
      <c r="D29" s="9"/>
    </row>
    <row r="30" spans="2:4" ht="16.5" customHeight="1">
      <c r="B30" s="7" t="s">
        <v>22</v>
      </c>
      <c r="C30" s="9"/>
      <c r="D30" s="9"/>
    </row>
    <row r="31" spans="2:4" ht="19.5" customHeight="1">
      <c r="B31" s="8" t="s">
        <v>23</v>
      </c>
      <c r="C31" s="9">
        <f>C27+C28</f>
        <v>24206.010000000002</v>
      </c>
      <c r="D31" s="9">
        <f>D27+D28</f>
        <v>-63433.93000000001</v>
      </c>
    </row>
    <row r="32" spans="2:4" ht="16.5" customHeight="1">
      <c r="B32" s="7" t="s">
        <v>47</v>
      </c>
      <c r="C32" s="9"/>
      <c r="D32" s="9">
        <v>63433.93</v>
      </c>
    </row>
    <row r="33" spans="2:4" ht="16.5" customHeight="1">
      <c r="B33" s="7" t="s">
        <v>24</v>
      </c>
      <c r="C33" s="9">
        <v>24206.01</v>
      </c>
      <c r="D33" s="9"/>
    </row>
  </sheetData>
  <sheetProtection/>
  <printOptions/>
  <pageMargins left="0.32" right="0.75" top="1" bottom="1" header="0.5" footer="0.5"/>
  <pageSetup horizontalDpi="120" verticalDpi="12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Cukrowski</dc:creator>
  <cp:keywords/>
  <dc:description/>
  <cp:lastModifiedBy>SKS</cp:lastModifiedBy>
  <cp:lastPrinted>2010-02-04T19:06:49Z</cp:lastPrinted>
  <dcterms:created xsi:type="dcterms:W3CDTF">2010-02-04T13:49:01Z</dcterms:created>
  <dcterms:modified xsi:type="dcterms:W3CDTF">2010-02-22T09:26:17Z</dcterms:modified>
  <cp:category/>
  <cp:version/>
  <cp:contentType/>
  <cp:contentStatus/>
</cp:coreProperties>
</file>